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19-20210102_093 - Melhoramento Jussara/"/>
    </mc:Choice>
  </mc:AlternateContent>
  <xr:revisionPtr revIDLastSave="2" documentId="8_{5715DC1D-3639-48BE-91F7-CC94CD8175E7}" xr6:coauthVersionLast="47" xr6:coauthVersionMax="47" xr10:uidLastSave="{230579EA-696A-46AE-8680-F7233477295B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<sst xmlns="http://schemas.openxmlformats.org/spreadsheetml/2006/main" count="63" uniqueCount="57">
  <si>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</si>
  <si>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</si>
  <si>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</si>
  <si>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</si>
  <si>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</si>
  <si>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</si>
  <si>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</si>
  <si>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</si>
  <si>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</si>
  <si>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</si>
  <si>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</si>
  <si>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</si>
  <si>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</si>
  <si>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</si>
  <si>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</si>
  <si>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</si>
  <si>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</si>
  <si>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</si>
  <si>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</si>
  <si>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</si>
  <si>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</si>
  <si>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</si>
  <si>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</si>
  <si>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</si>
  <si>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</si>
  <si>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</si>
  <si>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</si>
  <si>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</si>
  <si>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</si>
  <si>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</si>
  <si>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</si>
  <si>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</si>
  <si>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</si>
  <si>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</si>
  <si>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</si>
  <si>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</si>
  <si>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</si>
  <si>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</si>
  <si>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</si>
  <si>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</si>
  <si>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</si>
  <si>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</si>
  <si>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</si>
  <si>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</si>
  <si>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</si>
  <si>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</si>
  <si>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</si>
  <si>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</si>
  <si>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</si>
  <si>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</t>
  </si>
  <si>
    <t>13.119.350/0001-13</t>
  </si>
  <si>
    <t>Thierry Fuger Reis Couto</t>
  </si>
  <si>
    <t>Rafael Federicci Pereira de Melo</t>
  </si>
  <si>
    <t>COMPANHIA MELHORAMENTOS NORTE DO PARANA - JUSSARA</t>
  </si>
  <si>
    <t>COMPANHIA MELHORAMENTOS NORTE DO PARANA</t>
  </si>
  <si>
    <t>61.082.962/0003-93</t>
  </si>
  <si>
    <t>Estrada Jussara, S/N. Zona Rural. Jussara-PR. 87.230-000.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</si>
</sst>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4" xfId="0" applyBorder="1" applyAlignment="1" applyProtection="1">
      <alignment horizontal="center" vertical="center"/>
      <protection locked="0"/>
    </xf>
    <xf numFmtId="14" fontId="0" fillId="0" borderId="2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6" t="s">
        <v>39</v>
      </c>
      <c r="C3" s="36" t="s">
        <v>41</v>
      </c>
      <c r="D3" s="36" t="s">
        <v>40</v>
      </c>
    </row>
    <row r="4" spans="2:4" x14ac:dyDescent="0.25">
      <c r="B4" s="37">
        <v>0</v>
      </c>
      <c r="C4" s="38"/>
      <c r="D4" s="39">
        <v>43445</v>
      </c>
    </row>
    <row r="5" spans="2:4" ht="60" x14ac:dyDescent="0.25">
      <c r="B5" s="37">
        <v>1</v>
      </c>
      <c r="C5" s="40" t="s">
        <v>42</v>
      </c>
      <c r="D5" s="39">
        <v>43581</v>
      </c>
    </row>
    <row r="6" spans="2:4" x14ac:dyDescent="0.25">
      <c r="B6" s="28">
        <v>2</v>
      </c>
      <c r="C6" s="40" t="s">
        <v>43</v>
      </c>
      <c r="D6" s="39">
        <v>43717</v>
      </c>
    </row>
    <row r="7" spans="2:4" x14ac:dyDescent="0.25">
      <c r="B7" s="28">
        <v>3</v>
      </c>
      <c r="C7" s="40" t="s">
        <v>45</v>
      </c>
      <c r="D7" s="39">
        <v>43865</v>
      </c>
    </row>
    <row r="8" spans="2:4" x14ac:dyDescent="0.25">
      <c r="B8" s="28">
        <v>4</v>
      </c>
      <c r="C8" s="40" t="s">
        <v>47</v>
      </c>
      <c r="D8" s="39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42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43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5">
        <v>58.58</v>
      </c>
      <c r="D4" s="61" t="s">
        <v>19</v>
      </c>
      <c r="E4" s="62"/>
      <c r="F4" s="35">
        <f>IFERROR((C4*(F6/100)*D7*B7)/1000000,"")</f>
        <v>1.21624261172064E-3</v>
      </c>
    </row>
    <row r="5" spans="1:11" ht="17.25" customHeight="1" x14ac:dyDescent="0.25">
      <c r="A5" s="20"/>
      <c r="B5" s="21"/>
      <c r="C5" s="22"/>
      <c r="D5" s="21"/>
      <c r="E5" s="21"/>
      <c r="F5" s="23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6" t="s">
        <v>9</v>
      </c>
      <c r="B6" s="41" t="s">
        <v>23</v>
      </c>
      <c r="C6" s="27" t="s">
        <v>10</v>
      </c>
      <c r="D6" s="24" t="s">
        <v>31</v>
      </c>
      <c r="E6" s="66" t="s">
        <v>14</v>
      </c>
      <c r="F6" s="68">
        <v>92.88</v>
      </c>
      <c r="H6" s="73"/>
      <c r="I6" s="74"/>
      <c r="J6" s="75"/>
      <c r="K6" s="76"/>
    </row>
    <row r="7" spans="1:11" ht="30" customHeight="1" x14ac:dyDescent="0.25">
      <c r="A7" s="26" t="s">
        <v>16</v>
      </c>
      <c r="B7" s="29">
        <f>IF(B6&lt;&gt;"",VLOOKUP($B$6,$H$7:$J$13,2,FALSE),"")</f>
        <v>0.79100000000000004</v>
      </c>
      <c r="C7" s="27" t="s">
        <v>15</v>
      </c>
      <c r="D7" s="28">
        <f>IF(B6&lt;&gt;"",VLOOKUP(B6,$H$7:$J$13,3,FALSE),"")</f>
        <v>28.26</v>
      </c>
      <c r="E7" s="67"/>
      <c r="F7" s="68"/>
      <c r="H7" s="30" t="s">
        <v>23</v>
      </c>
      <c r="I7" s="31">
        <v>0.79100000000000004</v>
      </c>
      <c r="J7" s="32">
        <v>28.26</v>
      </c>
      <c r="K7" s="33" t="s">
        <v>31</v>
      </c>
    </row>
    <row r="8" spans="1:11" x14ac:dyDescent="0.25">
      <c r="A8" s="13"/>
      <c r="B8" s="14"/>
      <c r="C8" s="15"/>
      <c r="D8" s="14"/>
      <c r="E8" s="14"/>
      <c r="F8" s="16"/>
      <c r="H8" s="30" t="s">
        <v>24</v>
      </c>
      <c r="I8" s="31">
        <v>0.80900000000000005</v>
      </c>
      <c r="J8" s="32">
        <v>26.38</v>
      </c>
      <c r="K8" s="33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0" t="s">
        <v>22</v>
      </c>
      <c r="I9" s="31">
        <v>0.88</v>
      </c>
      <c r="J9" s="32">
        <v>37.68</v>
      </c>
      <c r="K9" s="33" t="s">
        <v>33</v>
      </c>
    </row>
    <row r="10" spans="1:11" ht="30" customHeight="1" x14ac:dyDescent="0.25">
      <c r="A10" s="8" t="s">
        <v>18</v>
      </c>
      <c r="B10" s="69" t="s">
        <v>53</v>
      </c>
      <c r="C10" s="70"/>
      <c r="D10" s="70"/>
      <c r="E10" s="70"/>
      <c r="F10" s="71"/>
      <c r="H10" s="30" t="s">
        <v>25</v>
      </c>
      <c r="I10" s="31">
        <v>0.73499999999999999</v>
      </c>
      <c r="J10" s="32">
        <v>43.54</v>
      </c>
      <c r="K10" s="33" t="s">
        <v>34</v>
      </c>
    </row>
    <row r="11" spans="1:11" ht="27.75" customHeight="1" x14ac:dyDescent="0.25">
      <c r="A11" s="8" t="s">
        <v>4</v>
      </c>
      <c r="B11" s="69" t="s">
        <v>56</v>
      </c>
      <c r="C11" s="70"/>
      <c r="D11" s="70"/>
      <c r="E11" s="70"/>
      <c r="F11" s="71"/>
      <c r="H11" s="30" t="s">
        <v>26</v>
      </c>
      <c r="I11" s="31">
        <v>0.69</v>
      </c>
      <c r="J11" s="32">
        <v>44.94</v>
      </c>
      <c r="K11" s="33" t="s">
        <v>35</v>
      </c>
    </row>
    <row r="12" spans="1:11" x14ac:dyDescent="0.25">
      <c r="A12" s="13"/>
      <c r="B12" s="14"/>
      <c r="C12" s="15"/>
      <c r="D12" s="14"/>
      <c r="E12" s="14"/>
      <c r="F12" s="16"/>
      <c r="H12" s="30" t="s">
        <v>27</v>
      </c>
      <c r="I12" s="31">
        <v>0.78200000000000003</v>
      </c>
      <c r="J12" s="32">
        <v>43.98</v>
      </c>
      <c r="K12" s="33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0" t="s">
        <v>28</v>
      </c>
      <c r="I13" s="31">
        <v>7.6000000000000004E-4</v>
      </c>
      <c r="J13" s="32">
        <v>48.25</v>
      </c>
      <c r="K13" s="33" t="s">
        <v>36</v>
      </c>
    </row>
    <row r="14" spans="1:11" ht="30" customHeight="1" x14ac:dyDescent="0.25">
      <c r="A14" s="8" t="s">
        <v>6</v>
      </c>
      <c r="B14" s="79" t="s">
        <v>49</v>
      </c>
      <c r="C14" s="80"/>
      <c r="D14" s="1" t="s">
        <v>6</v>
      </c>
      <c r="E14" s="77" t="s">
        <v>54</v>
      </c>
      <c r="F14" s="78"/>
      <c r="K14" s="33" t="s">
        <v>28</v>
      </c>
    </row>
    <row r="15" spans="1:11" ht="30" customHeight="1" x14ac:dyDescent="0.25">
      <c r="A15" s="8" t="s">
        <v>0</v>
      </c>
      <c r="B15" s="79" t="s">
        <v>50</v>
      </c>
      <c r="C15" s="80"/>
      <c r="D15" s="1" t="s">
        <v>0</v>
      </c>
      <c r="E15" s="77" t="s">
        <v>55</v>
      </c>
      <c r="F15" s="78"/>
      <c r="K15" s="33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4"/>
    </row>
    <row r="18" spans="1:9" ht="30" customHeight="1" x14ac:dyDescent="0.25">
      <c r="A18" s="86" t="s">
        <v>51</v>
      </c>
      <c r="B18" s="87"/>
      <c r="C18" s="87"/>
      <c r="D18" s="90" t="s">
        <v>52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2023-01-19T22:24:38Z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